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Udfordring 141 - 150/"/>
    </mc:Choice>
  </mc:AlternateContent>
  <xr:revisionPtr revIDLastSave="68" documentId="5_{17CFCF1F-C77B-4F70-9359-719CB2924B2F}" xr6:coauthVersionLast="45" xr6:coauthVersionMax="45" xr10:uidLastSave="{F0D0FA71-1CAB-468E-ACAE-CB8D6EDFD0D1}"/>
  <bookViews>
    <workbookView xWindow="25490" yWindow="-110" windowWidth="38620" windowHeight="21360" xr2:uid="{22703BC0-CF88-4D6D-9665-B985D5E5073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I19" i="1"/>
  <c r="I18" i="1"/>
  <c r="M36" i="1" l="1"/>
  <c r="M35" i="1"/>
  <c r="M44" i="1"/>
  <c r="M43" i="1"/>
  <c r="M42" i="1"/>
  <c r="M41" i="1"/>
  <c r="M40" i="1"/>
  <c r="M39" i="1"/>
  <c r="M38" i="1"/>
  <c r="M37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2" i="1"/>
  <c r="M11" i="1"/>
  <c r="M9" i="1"/>
  <c r="M10" i="1"/>
  <c r="M6" i="1"/>
  <c r="M8" i="1"/>
  <c r="M7" i="1"/>
  <c r="M5" i="1"/>
  <c r="I44" i="1" l="1"/>
  <c r="I43" i="1"/>
  <c r="I42" i="1"/>
  <c r="I41" i="1"/>
  <c r="I40" i="1"/>
  <c r="I39" i="1"/>
  <c r="I38" i="1"/>
  <c r="I37" i="1"/>
  <c r="I36" i="1"/>
  <c r="I35" i="1"/>
  <c r="I34" i="1"/>
  <c r="I33" i="1"/>
  <c r="I13" i="1"/>
  <c r="I32" i="1"/>
  <c r="I31" i="1"/>
  <c r="I30" i="1"/>
  <c r="I29" i="1"/>
  <c r="I28" i="1"/>
  <c r="I27" i="1"/>
  <c r="I26" i="1"/>
  <c r="I25" i="1"/>
  <c r="I24" i="1"/>
  <c r="I23" i="1"/>
  <c r="I22" i="1"/>
  <c r="I21" i="1"/>
  <c r="I17" i="1"/>
  <c r="I16" i="1"/>
  <c r="I15" i="1"/>
  <c r="I14" i="1"/>
  <c r="I12" i="1"/>
  <c r="I11" i="1"/>
  <c r="I10" i="1"/>
  <c r="I9" i="1"/>
  <c r="I8" i="1"/>
  <c r="I7" i="1"/>
  <c r="I6" i="1"/>
  <c r="I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3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<sst xmlns="http://schemas.openxmlformats.org/spreadsheetml/2006/main" count="114" uniqueCount="109">
  <si>
    <t>Lodderne 1, 2, 3, 5, 10 og 20</t>
  </si>
  <si>
    <t>3+1</t>
  </si>
  <si>
    <t>5+1</t>
  </si>
  <si>
    <t>5+2</t>
  </si>
  <si>
    <t>5+3</t>
  </si>
  <si>
    <t>5+3+1</t>
  </si>
  <si>
    <t>10+1</t>
  </si>
  <si>
    <t>10+2</t>
  </si>
  <si>
    <t>10+3</t>
  </si>
  <si>
    <t>10+3+1</t>
  </si>
  <si>
    <t>10+5</t>
  </si>
  <si>
    <t>10+5+1</t>
  </si>
  <si>
    <t>10+5+2</t>
  </si>
  <si>
    <t>10+5+3</t>
  </si>
  <si>
    <t>10+5+3+1</t>
  </si>
  <si>
    <t>20+1</t>
  </si>
  <si>
    <t>20+2</t>
  </si>
  <si>
    <t>20+3</t>
  </si>
  <si>
    <t>20+3+1</t>
  </si>
  <si>
    <t>20+5</t>
  </si>
  <si>
    <t>20+5+1</t>
  </si>
  <si>
    <t>20+5+2</t>
  </si>
  <si>
    <t>20+5+3</t>
  </si>
  <si>
    <t>20+5+3+1</t>
  </si>
  <si>
    <t>20+10</t>
  </si>
  <si>
    <t>20+10+1</t>
  </si>
  <si>
    <t>20+10+2</t>
  </si>
  <si>
    <t>20+10+3</t>
  </si>
  <si>
    <t>20+10+3+1</t>
  </si>
  <si>
    <t>20+10+5</t>
  </si>
  <si>
    <t>20+10+5+1</t>
  </si>
  <si>
    <t>20+10+5+2</t>
  </si>
  <si>
    <t>20+10+5+3</t>
  </si>
  <si>
    <t>20+10+5+3+1</t>
  </si>
  <si>
    <t>20+10+5+3+2</t>
  </si>
  <si>
    <t>Lodderne 1, 2, 4, 8, 16,32</t>
  </si>
  <si>
    <t>2+1</t>
  </si>
  <si>
    <t>4+1</t>
  </si>
  <si>
    <t>4+2</t>
  </si>
  <si>
    <t>4+2+1</t>
  </si>
  <si>
    <t>8+1</t>
  </si>
  <si>
    <t>8+2</t>
  </si>
  <si>
    <t>8+2+1</t>
  </si>
  <si>
    <t>8+4</t>
  </si>
  <si>
    <t>8+4+1</t>
  </si>
  <si>
    <t>8+4+2</t>
  </si>
  <si>
    <t>16+1</t>
  </si>
  <si>
    <t>16+2</t>
  </si>
  <si>
    <t>16+2+1</t>
  </si>
  <si>
    <t>16+4</t>
  </si>
  <si>
    <t>16+4+1</t>
  </si>
  <si>
    <t>16+4+2</t>
  </si>
  <si>
    <t>16+4+2+1</t>
  </si>
  <si>
    <t>16+8</t>
  </si>
  <si>
    <t>16+8+1</t>
  </si>
  <si>
    <t>16+8+2</t>
  </si>
  <si>
    <t>16+8+2+1</t>
  </si>
  <si>
    <t>16+8+4</t>
  </si>
  <si>
    <t>16+8+4+1</t>
  </si>
  <si>
    <t>16+8+4+2</t>
  </si>
  <si>
    <t>16+8+4+2+1</t>
  </si>
  <si>
    <t>32+1</t>
  </si>
  <si>
    <t>32+2</t>
  </si>
  <si>
    <t>32+2+1</t>
  </si>
  <si>
    <t>32+4</t>
  </si>
  <si>
    <t>32+4+1</t>
  </si>
  <si>
    <t>32+4+2</t>
  </si>
  <si>
    <t>32+4+2+1</t>
  </si>
  <si>
    <t>32+8</t>
  </si>
  <si>
    <t>Lodderne 1, 3, 9, og 27</t>
  </si>
  <si>
    <t>Minus viser tal på den modsatte vægtskål</t>
  </si>
  <si>
    <t xml:space="preserve"> 3-1</t>
  </si>
  <si>
    <t xml:space="preserve"> 9-3</t>
  </si>
  <si>
    <t>9+1-3</t>
  </si>
  <si>
    <t xml:space="preserve"> 9-1</t>
  </si>
  <si>
    <t>9+1</t>
  </si>
  <si>
    <t>9+3-1</t>
  </si>
  <si>
    <t>9+3</t>
  </si>
  <si>
    <t>9+3+1</t>
  </si>
  <si>
    <t>27-9-3-1</t>
  </si>
  <si>
    <t>27+1-9-3</t>
  </si>
  <si>
    <t xml:space="preserve"> 27-9</t>
  </si>
  <si>
    <t xml:space="preserve"> 27+1-9</t>
  </si>
  <si>
    <t xml:space="preserve"> 27+3-9-1</t>
  </si>
  <si>
    <t xml:space="preserve"> 27+3-9</t>
  </si>
  <si>
    <t xml:space="preserve"> 27+3+1-9</t>
  </si>
  <si>
    <t xml:space="preserve"> 27-3</t>
  </si>
  <si>
    <t xml:space="preserve"> 27+1-3</t>
  </si>
  <si>
    <t xml:space="preserve"> 27-1</t>
  </si>
  <si>
    <t xml:space="preserve"> 27+1</t>
  </si>
  <si>
    <t xml:space="preserve"> 27+3-1</t>
  </si>
  <si>
    <t>27+3</t>
  </si>
  <si>
    <t>27+3+1</t>
  </si>
  <si>
    <t>27+9-3-1</t>
  </si>
  <si>
    <t>27+9-3</t>
  </si>
  <si>
    <t>27+9+1-3</t>
  </si>
  <si>
    <t>27+9-1</t>
  </si>
  <si>
    <t>27+9</t>
  </si>
  <si>
    <t>27+9+1</t>
  </si>
  <si>
    <t>27+9+3-1</t>
  </si>
  <si>
    <t>27+9+3</t>
  </si>
  <si>
    <t>27+9+3+1</t>
  </si>
  <si>
    <t>9-3-1</t>
  </si>
  <si>
    <t>27-9-3</t>
  </si>
  <si>
    <t>27-9-1</t>
  </si>
  <si>
    <t>27-3-1</t>
  </si>
  <si>
    <t>8+4+2+1</t>
  </si>
  <si>
    <t>Lodder</t>
  </si>
  <si>
    <t>Vægt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</si>
</sst>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1" fontId="0" fillId="0" borderId="5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3A37-FABB-409D-9681-32DF1E765BE6}">
  <dimension ref="B1:M56"/>
  <sheetViews>
    <sheetView showGridLines="0" tabSelected="1" zoomScale="145" zoomScaleNormal="145" workbookViewId="0">
      <selection activeCell="P9" sqref="P9"/>
    </sheetView>
  </sheetViews>
  <sheetFormatPr defaultRowHeight="14.4" x14ac:dyDescent="0.3"/>
  <cols>
    <col min="3" max="3" width="2" customWidth="1"/>
    <col min="4" max="4" width="12.44140625" style="10" customWidth="1"/>
    <col min="8" max="8" width="11" bestFit="1" customWidth="1"/>
    <col min="12" max="12" width="10.33203125" bestFit="1" customWidth="1"/>
    <col min="13" max="13" width="10.33203125" style="6" bestFit="1" customWidth="1"/>
  </cols>
  <sheetData>
    <row r="1" spans="2:13" ht="15" thickBot="1" x14ac:dyDescent="0.35"/>
    <row r="2" spans="2:13" ht="18" customHeight="1" thickBot="1" x14ac:dyDescent="0.4">
      <c r="B2" s="1" t="s">
        <v>0</v>
      </c>
      <c r="C2" s="8"/>
      <c r="D2" s="11"/>
      <c r="E2" s="3"/>
      <c r="G2" s="1" t="s">
        <v>35</v>
      </c>
      <c r="H2" s="2"/>
      <c r="I2" s="3"/>
      <c r="K2" s="1" t="s">
        <v>69</v>
      </c>
      <c r="L2" s="2"/>
      <c r="M2" s="7"/>
    </row>
    <row r="3" spans="2:13" ht="18" customHeight="1" thickBot="1" x14ac:dyDescent="0.4">
      <c r="B3" s="16"/>
      <c r="C3" s="16"/>
      <c r="D3" s="17"/>
      <c r="E3" s="9"/>
      <c r="G3" s="16"/>
      <c r="H3" s="9"/>
      <c r="I3" s="9"/>
      <c r="K3" t="s">
        <v>70</v>
      </c>
      <c r="L3" s="9"/>
      <c r="M3" s="18"/>
    </row>
    <row r="4" spans="2:13" ht="15" thickBot="1" x14ac:dyDescent="0.35">
      <c r="D4" s="27" t="s">
        <v>107</v>
      </c>
      <c r="E4" s="28" t="s">
        <v>108</v>
      </c>
      <c r="F4" s="29"/>
      <c r="G4" s="29"/>
      <c r="H4" s="27" t="s">
        <v>107</v>
      </c>
      <c r="I4" s="28" t="s">
        <v>108</v>
      </c>
      <c r="J4" s="29"/>
      <c r="K4" s="29"/>
      <c r="L4" s="27" t="s">
        <v>107</v>
      </c>
      <c r="M4" s="28" t="s">
        <v>108</v>
      </c>
    </row>
    <row r="5" spans="2:13" x14ac:dyDescent="0.3">
      <c r="B5" s="9"/>
      <c r="C5" s="9"/>
      <c r="D5" s="22">
        <v>1</v>
      </c>
      <c r="E5" s="23">
        <f>1</f>
        <v>1</v>
      </c>
      <c r="G5" s="9"/>
      <c r="H5" s="22">
        <v>1</v>
      </c>
      <c r="I5" s="24">
        <f>1</f>
        <v>1</v>
      </c>
      <c r="K5" s="9"/>
      <c r="L5" s="25">
        <v>1</v>
      </c>
      <c r="M5" s="26">
        <f>1</f>
        <v>1</v>
      </c>
    </row>
    <row r="6" spans="2:13" x14ac:dyDescent="0.3">
      <c r="B6" s="9"/>
      <c r="C6" s="9"/>
      <c r="D6" s="12">
        <v>2</v>
      </c>
      <c r="E6" s="4">
        <f>2</f>
        <v>2</v>
      </c>
      <c r="G6" s="9"/>
      <c r="H6" s="12">
        <v>2</v>
      </c>
      <c r="I6" s="14">
        <f>2</f>
        <v>2</v>
      </c>
      <c r="K6" s="9"/>
      <c r="L6" s="21" t="s">
        <v>71</v>
      </c>
      <c r="M6" s="19">
        <f>3-1</f>
        <v>2</v>
      </c>
    </row>
    <row r="7" spans="2:13" x14ac:dyDescent="0.3">
      <c r="B7" s="9"/>
      <c r="C7" s="9"/>
      <c r="D7" s="12">
        <v>3</v>
      </c>
      <c r="E7" s="4">
        <f>3</f>
        <v>3</v>
      </c>
      <c r="G7" s="9"/>
      <c r="H7" s="12" t="s">
        <v>36</v>
      </c>
      <c r="I7" s="14">
        <f>2+1</f>
        <v>3</v>
      </c>
      <c r="K7" s="9"/>
      <c r="L7" s="21">
        <v>3</v>
      </c>
      <c r="M7" s="19">
        <f>3</f>
        <v>3</v>
      </c>
    </row>
    <row r="8" spans="2:13" x14ac:dyDescent="0.3">
      <c r="B8" s="9"/>
      <c r="C8" s="9"/>
      <c r="D8" s="12" t="s">
        <v>1</v>
      </c>
      <c r="E8" s="4">
        <f>3+1</f>
        <v>4</v>
      </c>
      <c r="G8" s="9"/>
      <c r="H8" s="12">
        <v>4</v>
      </c>
      <c r="I8" s="14">
        <f>4</f>
        <v>4</v>
      </c>
      <c r="K8" s="9"/>
      <c r="L8" s="21" t="s">
        <v>1</v>
      </c>
      <c r="M8" s="19">
        <f>3+1</f>
        <v>4</v>
      </c>
    </row>
    <row r="9" spans="2:13" x14ac:dyDescent="0.3">
      <c r="B9" s="9"/>
      <c r="C9" s="9"/>
      <c r="D9" s="12">
        <v>5</v>
      </c>
      <c r="E9" s="4">
        <v>5</v>
      </c>
      <c r="G9" s="9"/>
      <c r="H9" s="12" t="s">
        <v>37</v>
      </c>
      <c r="I9" s="14">
        <f>4+1</f>
        <v>5</v>
      </c>
      <c r="K9" s="9"/>
      <c r="L9" s="21" t="s">
        <v>102</v>
      </c>
      <c r="M9" s="19">
        <f>9-3-1</f>
        <v>5</v>
      </c>
    </row>
    <row r="10" spans="2:13" x14ac:dyDescent="0.3">
      <c r="B10" s="9"/>
      <c r="C10" s="9"/>
      <c r="D10" s="12" t="s">
        <v>2</v>
      </c>
      <c r="E10" s="4">
        <f>5+1</f>
        <v>6</v>
      </c>
      <c r="G10" s="9"/>
      <c r="H10" s="12" t="s">
        <v>38</v>
      </c>
      <c r="I10" s="14">
        <f>4+2</f>
        <v>6</v>
      </c>
      <c r="K10" s="9"/>
      <c r="L10" s="21" t="s">
        <v>72</v>
      </c>
      <c r="M10" s="19">
        <f>9-3</f>
        <v>6</v>
      </c>
    </row>
    <row r="11" spans="2:13" x14ac:dyDescent="0.3">
      <c r="B11" s="9"/>
      <c r="C11" s="9"/>
      <c r="D11" s="12" t="s">
        <v>3</v>
      </c>
      <c r="E11" s="4">
        <f>5+2</f>
        <v>7</v>
      </c>
      <c r="G11" s="9"/>
      <c r="H11" s="12" t="s">
        <v>39</v>
      </c>
      <c r="I11" s="14">
        <f>4+2+1</f>
        <v>7</v>
      </c>
      <c r="K11" s="9"/>
      <c r="L11" s="21" t="s">
        <v>73</v>
      </c>
      <c r="M11" s="19">
        <f>9+1-3</f>
        <v>7</v>
      </c>
    </row>
    <row r="12" spans="2:13" x14ac:dyDescent="0.3">
      <c r="B12" s="9"/>
      <c r="C12" s="9"/>
      <c r="D12" s="12" t="s">
        <v>4</v>
      </c>
      <c r="E12" s="4">
        <f>5+3</f>
        <v>8</v>
      </c>
      <c r="G12" s="9"/>
      <c r="H12" s="12">
        <v>8</v>
      </c>
      <c r="I12" s="14">
        <f>8</f>
        <v>8</v>
      </c>
      <c r="K12" s="9"/>
      <c r="L12" s="21" t="s">
        <v>74</v>
      </c>
      <c r="M12" s="19">
        <f>9-1</f>
        <v>8</v>
      </c>
    </row>
    <row r="13" spans="2:13" x14ac:dyDescent="0.3">
      <c r="B13" s="9"/>
      <c r="C13" s="9"/>
      <c r="D13" s="12" t="s">
        <v>5</v>
      </c>
      <c r="E13" s="4">
        <f>5+3+1</f>
        <v>9</v>
      </c>
      <c r="G13" s="9"/>
      <c r="H13" s="12" t="s">
        <v>40</v>
      </c>
      <c r="I13" s="14">
        <f>8+1</f>
        <v>9</v>
      </c>
      <c r="K13" s="9"/>
      <c r="L13" s="21">
        <v>9</v>
      </c>
      <c r="M13" s="14">
        <v>9</v>
      </c>
    </row>
    <row r="14" spans="2:13" x14ac:dyDescent="0.3">
      <c r="B14" s="9"/>
      <c r="C14" s="9"/>
      <c r="D14" s="12">
        <v>10</v>
      </c>
      <c r="E14" s="4">
        <f>10</f>
        <v>10</v>
      </c>
      <c r="G14" s="9"/>
      <c r="H14" s="12" t="s">
        <v>41</v>
      </c>
      <c r="I14" s="14">
        <f>8+2</f>
        <v>10</v>
      </c>
      <c r="K14" s="9"/>
      <c r="L14" s="21" t="s">
        <v>75</v>
      </c>
      <c r="M14" s="14">
        <f>9+1</f>
        <v>10</v>
      </c>
    </row>
    <row r="15" spans="2:13" x14ac:dyDescent="0.3">
      <c r="B15" s="9"/>
      <c r="C15" s="9"/>
      <c r="D15" s="12" t="s">
        <v>6</v>
      </c>
      <c r="E15" s="4">
        <f>10+1</f>
        <v>11</v>
      </c>
      <c r="G15" s="9"/>
      <c r="H15" s="12" t="s">
        <v>42</v>
      </c>
      <c r="I15" s="14">
        <f>8+2+1</f>
        <v>11</v>
      </c>
      <c r="K15" s="9"/>
      <c r="L15" s="21" t="s">
        <v>76</v>
      </c>
      <c r="M15" s="19">
        <f>9+3-1</f>
        <v>11</v>
      </c>
    </row>
    <row r="16" spans="2:13" x14ac:dyDescent="0.3">
      <c r="B16" s="9"/>
      <c r="C16" s="9"/>
      <c r="D16" s="12" t="s">
        <v>7</v>
      </c>
      <c r="E16" s="4">
        <f>10+2</f>
        <v>12</v>
      </c>
      <c r="G16" s="9"/>
      <c r="H16" s="12" t="s">
        <v>43</v>
      </c>
      <c r="I16" s="14">
        <f>8+4</f>
        <v>12</v>
      </c>
      <c r="K16" s="9"/>
      <c r="L16" s="21" t="s">
        <v>77</v>
      </c>
      <c r="M16" s="19">
        <f>9+3</f>
        <v>12</v>
      </c>
    </row>
    <row r="17" spans="2:13" x14ac:dyDescent="0.3">
      <c r="B17" s="9"/>
      <c r="C17" s="9"/>
      <c r="D17" s="12" t="s">
        <v>8</v>
      </c>
      <c r="E17" s="4">
        <f>10+3</f>
        <v>13</v>
      </c>
      <c r="G17" s="9"/>
      <c r="H17" s="12" t="s">
        <v>44</v>
      </c>
      <c r="I17" s="14">
        <f>8+4+1</f>
        <v>13</v>
      </c>
      <c r="K17" s="9"/>
      <c r="L17" s="21" t="s">
        <v>78</v>
      </c>
      <c r="M17" s="14">
        <f>9+3+1</f>
        <v>13</v>
      </c>
    </row>
    <row r="18" spans="2:13" x14ac:dyDescent="0.3">
      <c r="B18" s="9"/>
      <c r="C18" s="9"/>
      <c r="D18" s="12" t="s">
        <v>9</v>
      </c>
      <c r="E18" s="4">
        <f>10+3+1</f>
        <v>14</v>
      </c>
      <c r="G18" s="9"/>
      <c r="H18" s="12" t="s">
        <v>45</v>
      </c>
      <c r="I18" s="14">
        <f>8+4+2</f>
        <v>14</v>
      </c>
      <c r="K18" s="9"/>
      <c r="L18" s="21" t="s">
        <v>79</v>
      </c>
      <c r="M18" s="14">
        <f>27-9-3-1</f>
        <v>14</v>
      </c>
    </row>
    <row r="19" spans="2:13" x14ac:dyDescent="0.3">
      <c r="B19" s="9"/>
      <c r="C19" s="9"/>
      <c r="D19" s="12" t="s">
        <v>10</v>
      </c>
      <c r="E19" s="4">
        <f>10+5</f>
        <v>15</v>
      </c>
      <c r="G19" s="9"/>
      <c r="H19" s="12" t="s">
        <v>106</v>
      </c>
      <c r="I19" s="14">
        <f>8+4+1+2</f>
        <v>15</v>
      </c>
      <c r="K19" s="9"/>
      <c r="L19" s="21" t="s">
        <v>103</v>
      </c>
      <c r="M19" s="14">
        <f>27-9-3</f>
        <v>15</v>
      </c>
    </row>
    <row r="20" spans="2:13" x14ac:dyDescent="0.3">
      <c r="B20" s="9"/>
      <c r="C20" s="9"/>
      <c r="D20" s="12" t="s">
        <v>11</v>
      </c>
      <c r="E20" s="4">
        <f>10+5+1</f>
        <v>16</v>
      </c>
      <c r="G20" s="9"/>
      <c r="H20" s="12">
        <v>16</v>
      </c>
      <c r="I20" s="14">
        <v>16</v>
      </c>
      <c r="K20" s="9"/>
      <c r="L20" s="21" t="s">
        <v>80</v>
      </c>
      <c r="M20" s="14">
        <f>27+1-9-3</f>
        <v>16</v>
      </c>
    </row>
    <row r="21" spans="2:13" x14ac:dyDescent="0.3">
      <c r="B21" s="9"/>
      <c r="C21" s="9"/>
      <c r="D21" s="12" t="s">
        <v>12</v>
      </c>
      <c r="E21" s="4">
        <f>10+5+2</f>
        <v>17</v>
      </c>
      <c r="G21" s="9"/>
      <c r="H21" s="12" t="s">
        <v>46</v>
      </c>
      <c r="I21" s="14">
        <f>16+1</f>
        <v>17</v>
      </c>
      <c r="K21" s="9"/>
      <c r="L21" s="21" t="s">
        <v>104</v>
      </c>
      <c r="M21" s="14">
        <f>27-9-1</f>
        <v>17</v>
      </c>
    </row>
    <row r="22" spans="2:13" x14ac:dyDescent="0.3">
      <c r="B22" s="9"/>
      <c r="C22" s="9"/>
      <c r="D22" s="12" t="s">
        <v>13</v>
      </c>
      <c r="E22" s="4">
        <f>10+5+3</f>
        <v>18</v>
      </c>
      <c r="G22" s="9"/>
      <c r="H22" s="12" t="s">
        <v>47</v>
      </c>
      <c r="I22" s="14">
        <f>16+2</f>
        <v>18</v>
      </c>
      <c r="K22" s="9"/>
      <c r="L22" s="21" t="s">
        <v>81</v>
      </c>
      <c r="M22" s="14">
        <f>27-9</f>
        <v>18</v>
      </c>
    </row>
    <row r="23" spans="2:13" x14ac:dyDescent="0.3">
      <c r="B23" s="9"/>
      <c r="C23" s="9"/>
      <c r="D23" s="12" t="s">
        <v>14</v>
      </c>
      <c r="E23" s="4">
        <f>10+5+3+1</f>
        <v>19</v>
      </c>
      <c r="G23" s="9"/>
      <c r="H23" s="12" t="s">
        <v>48</v>
      </c>
      <c r="I23" s="14">
        <f>16+2+1</f>
        <v>19</v>
      </c>
      <c r="K23" s="9"/>
      <c r="L23" s="21" t="s">
        <v>82</v>
      </c>
      <c r="M23" s="14">
        <f>27+1-9</f>
        <v>19</v>
      </c>
    </row>
    <row r="24" spans="2:13" x14ac:dyDescent="0.3">
      <c r="B24" s="9"/>
      <c r="C24" s="9"/>
      <c r="D24" s="12">
        <v>20</v>
      </c>
      <c r="E24" s="4">
        <f>20</f>
        <v>20</v>
      </c>
      <c r="G24" s="9"/>
      <c r="H24" s="12" t="s">
        <v>49</v>
      </c>
      <c r="I24" s="14">
        <f>16+4</f>
        <v>20</v>
      </c>
      <c r="K24" s="9"/>
      <c r="L24" s="21" t="s">
        <v>83</v>
      </c>
      <c r="M24" s="14">
        <f>27+3-9-1</f>
        <v>20</v>
      </c>
    </row>
    <row r="25" spans="2:13" x14ac:dyDescent="0.3">
      <c r="B25" s="9"/>
      <c r="C25" s="9"/>
      <c r="D25" s="12" t="s">
        <v>15</v>
      </c>
      <c r="E25" s="4">
        <f>20+1</f>
        <v>21</v>
      </c>
      <c r="G25" s="9"/>
      <c r="H25" s="12" t="s">
        <v>50</v>
      </c>
      <c r="I25" s="14">
        <f>16+4+1</f>
        <v>21</v>
      </c>
      <c r="K25" s="9"/>
      <c r="L25" s="21" t="s">
        <v>84</v>
      </c>
      <c r="M25" s="14">
        <f>27+3-9</f>
        <v>21</v>
      </c>
    </row>
    <row r="26" spans="2:13" x14ac:dyDescent="0.3">
      <c r="B26" s="9"/>
      <c r="C26" s="9"/>
      <c r="D26" s="12" t="s">
        <v>16</v>
      </c>
      <c r="E26" s="4">
        <f>20+2</f>
        <v>22</v>
      </c>
      <c r="G26" s="9"/>
      <c r="H26" s="12" t="s">
        <v>51</v>
      </c>
      <c r="I26" s="14">
        <f>16+4+2</f>
        <v>22</v>
      </c>
      <c r="K26" s="9"/>
      <c r="L26" s="21" t="s">
        <v>85</v>
      </c>
      <c r="M26" s="14">
        <f>27+3+1-9</f>
        <v>22</v>
      </c>
    </row>
    <row r="27" spans="2:13" x14ac:dyDescent="0.3">
      <c r="B27" s="9"/>
      <c r="C27" s="9"/>
      <c r="D27" s="12" t="s">
        <v>17</v>
      </c>
      <c r="E27" s="4">
        <f>20+3</f>
        <v>23</v>
      </c>
      <c r="G27" s="9"/>
      <c r="H27" s="12" t="s">
        <v>52</v>
      </c>
      <c r="I27" s="14">
        <f>16+4+2+1</f>
        <v>23</v>
      </c>
      <c r="K27" s="9"/>
      <c r="L27" s="21" t="s">
        <v>105</v>
      </c>
      <c r="M27" s="14">
        <f>27-3-1</f>
        <v>23</v>
      </c>
    </row>
    <row r="28" spans="2:13" x14ac:dyDescent="0.3">
      <c r="B28" s="9"/>
      <c r="C28" s="9"/>
      <c r="D28" s="12" t="s">
        <v>18</v>
      </c>
      <c r="E28" s="4">
        <f>20+3+1</f>
        <v>24</v>
      </c>
      <c r="G28" s="9"/>
      <c r="H28" s="12" t="s">
        <v>53</v>
      </c>
      <c r="I28" s="14">
        <f>16+8</f>
        <v>24</v>
      </c>
      <c r="K28" s="9"/>
      <c r="L28" s="21" t="s">
        <v>86</v>
      </c>
      <c r="M28" s="14">
        <f>27-3</f>
        <v>24</v>
      </c>
    </row>
    <row r="29" spans="2:13" x14ac:dyDescent="0.3">
      <c r="B29" s="9"/>
      <c r="C29" s="9"/>
      <c r="D29" s="12" t="s">
        <v>19</v>
      </c>
      <c r="E29" s="4">
        <f>20+5</f>
        <v>25</v>
      </c>
      <c r="G29" s="9"/>
      <c r="H29" s="12" t="s">
        <v>54</v>
      </c>
      <c r="I29" s="14">
        <f>16+8+1</f>
        <v>25</v>
      </c>
      <c r="K29" s="9"/>
      <c r="L29" s="21" t="s">
        <v>87</v>
      </c>
      <c r="M29" s="14">
        <f>27+1-3</f>
        <v>25</v>
      </c>
    </row>
    <row r="30" spans="2:13" x14ac:dyDescent="0.3">
      <c r="B30" s="9"/>
      <c r="C30" s="9"/>
      <c r="D30" s="12" t="s">
        <v>20</v>
      </c>
      <c r="E30" s="4">
        <f>20+5+1</f>
        <v>26</v>
      </c>
      <c r="G30" s="9"/>
      <c r="H30" s="12" t="s">
        <v>55</v>
      </c>
      <c r="I30" s="14">
        <f>16+8+2</f>
        <v>26</v>
      </c>
      <c r="K30" s="9"/>
      <c r="L30" s="21" t="s">
        <v>88</v>
      </c>
      <c r="M30" s="14">
        <f>27-1</f>
        <v>26</v>
      </c>
    </row>
    <row r="31" spans="2:13" x14ac:dyDescent="0.3">
      <c r="B31" s="9"/>
      <c r="C31" s="9"/>
      <c r="D31" s="12" t="s">
        <v>21</v>
      </c>
      <c r="E31" s="4">
        <f>20+5+2</f>
        <v>27</v>
      </c>
      <c r="G31" s="9"/>
      <c r="H31" s="12" t="s">
        <v>56</v>
      </c>
      <c r="I31" s="14">
        <f>16+8+2+1</f>
        <v>27</v>
      </c>
      <c r="K31" s="9"/>
      <c r="L31" s="21">
        <v>27</v>
      </c>
      <c r="M31" s="14">
        <f>27</f>
        <v>27</v>
      </c>
    </row>
    <row r="32" spans="2:13" x14ac:dyDescent="0.3">
      <c r="B32" s="9"/>
      <c r="C32" s="9"/>
      <c r="D32" s="12" t="s">
        <v>22</v>
      </c>
      <c r="E32" s="4">
        <f>20+5+3</f>
        <v>28</v>
      </c>
      <c r="G32" s="9"/>
      <c r="H32" s="12" t="s">
        <v>57</v>
      </c>
      <c r="I32" s="14">
        <f>16+8+4</f>
        <v>28</v>
      </c>
      <c r="K32" s="9"/>
      <c r="L32" s="21" t="s">
        <v>89</v>
      </c>
      <c r="M32" s="14">
        <f>27+1</f>
        <v>28</v>
      </c>
    </row>
    <row r="33" spans="2:13" x14ac:dyDescent="0.3">
      <c r="B33" s="9"/>
      <c r="C33" s="9"/>
      <c r="D33" s="12" t="s">
        <v>23</v>
      </c>
      <c r="E33" s="4">
        <f>20+5+3+1</f>
        <v>29</v>
      </c>
      <c r="G33" s="9"/>
      <c r="H33" s="12" t="s">
        <v>58</v>
      </c>
      <c r="I33" s="14">
        <f>16+8+4+1</f>
        <v>29</v>
      </c>
      <c r="K33" s="9"/>
      <c r="L33" s="21" t="s">
        <v>90</v>
      </c>
      <c r="M33" s="14">
        <f>27+3-1</f>
        <v>29</v>
      </c>
    </row>
    <row r="34" spans="2:13" x14ac:dyDescent="0.3">
      <c r="B34" s="9"/>
      <c r="C34" s="9"/>
      <c r="D34" s="12" t="s">
        <v>24</v>
      </c>
      <c r="E34" s="4">
        <f>20+10</f>
        <v>30</v>
      </c>
      <c r="G34" s="9"/>
      <c r="H34" s="12" t="s">
        <v>59</v>
      </c>
      <c r="I34" s="14">
        <f>16+8+4+2</f>
        <v>30</v>
      </c>
      <c r="K34" s="9"/>
      <c r="L34" s="21" t="s">
        <v>91</v>
      </c>
      <c r="M34" s="14">
        <f>27+3</f>
        <v>30</v>
      </c>
    </row>
    <row r="35" spans="2:13" x14ac:dyDescent="0.3">
      <c r="B35" s="9"/>
      <c r="C35" s="9"/>
      <c r="D35" s="12" t="s">
        <v>25</v>
      </c>
      <c r="E35" s="4">
        <f>20+10+1</f>
        <v>31</v>
      </c>
      <c r="G35" s="9"/>
      <c r="H35" s="12" t="s">
        <v>60</v>
      </c>
      <c r="I35" s="14">
        <f>16+8+4+2+1</f>
        <v>31</v>
      </c>
      <c r="K35" s="9"/>
      <c r="L35" s="21" t="s">
        <v>92</v>
      </c>
      <c r="M35" s="19">
        <f>27+3+1</f>
        <v>31</v>
      </c>
    </row>
    <row r="36" spans="2:13" x14ac:dyDescent="0.3">
      <c r="B36" s="9"/>
      <c r="C36" s="9"/>
      <c r="D36" s="12" t="s">
        <v>26</v>
      </c>
      <c r="E36" s="4">
        <f>20+10+2</f>
        <v>32</v>
      </c>
      <c r="G36" s="9"/>
      <c r="H36" s="12">
        <v>32</v>
      </c>
      <c r="I36" s="14">
        <f>32</f>
        <v>32</v>
      </c>
      <c r="K36" s="9"/>
      <c r="L36" s="21" t="s">
        <v>93</v>
      </c>
      <c r="M36" s="19">
        <f>27+9-3-1</f>
        <v>32</v>
      </c>
    </row>
    <row r="37" spans="2:13" x14ac:dyDescent="0.3">
      <c r="B37" s="9"/>
      <c r="C37" s="9"/>
      <c r="D37" s="12" t="s">
        <v>27</v>
      </c>
      <c r="E37" s="4">
        <f>20+10+3</f>
        <v>33</v>
      </c>
      <c r="G37" s="9"/>
      <c r="H37" s="12" t="s">
        <v>61</v>
      </c>
      <c r="I37" s="14">
        <f>32+1</f>
        <v>33</v>
      </c>
      <c r="K37" s="9"/>
      <c r="L37" s="21" t="s">
        <v>94</v>
      </c>
      <c r="M37" s="14">
        <f>27+9-3</f>
        <v>33</v>
      </c>
    </row>
    <row r="38" spans="2:13" x14ac:dyDescent="0.3">
      <c r="B38" s="9"/>
      <c r="C38" s="9"/>
      <c r="D38" s="12" t="s">
        <v>28</v>
      </c>
      <c r="E38" s="4">
        <f>20+10+3+1</f>
        <v>34</v>
      </c>
      <c r="G38" s="9"/>
      <c r="H38" s="12" t="s">
        <v>62</v>
      </c>
      <c r="I38" s="14">
        <f>32+2</f>
        <v>34</v>
      </c>
      <c r="K38" s="9"/>
      <c r="L38" s="21" t="s">
        <v>95</v>
      </c>
      <c r="M38" s="14">
        <f>27+9+1-3</f>
        <v>34</v>
      </c>
    </row>
    <row r="39" spans="2:13" x14ac:dyDescent="0.3">
      <c r="B39" s="9"/>
      <c r="C39" s="9"/>
      <c r="D39" s="12" t="s">
        <v>29</v>
      </c>
      <c r="E39" s="4">
        <f>20+10+5</f>
        <v>35</v>
      </c>
      <c r="G39" s="9"/>
      <c r="H39" s="12" t="s">
        <v>63</v>
      </c>
      <c r="I39" s="14">
        <f>32+2+1</f>
        <v>35</v>
      </c>
      <c r="K39" s="9"/>
      <c r="L39" s="21" t="s">
        <v>96</v>
      </c>
      <c r="M39" s="14">
        <f>27+9-1</f>
        <v>35</v>
      </c>
    </row>
    <row r="40" spans="2:13" x14ac:dyDescent="0.3">
      <c r="B40" s="9"/>
      <c r="C40" s="9"/>
      <c r="D40" s="12" t="s">
        <v>30</v>
      </c>
      <c r="E40" s="4">
        <f>20+10+5+1</f>
        <v>36</v>
      </c>
      <c r="G40" s="9"/>
      <c r="H40" s="12" t="s">
        <v>64</v>
      </c>
      <c r="I40" s="14">
        <f>32+4</f>
        <v>36</v>
      </c>
      <c r="K40" s="9"/>
      <c r="L40" s="21" t="s">
        <v>97</v>
      </c>
      <c r="M40" s="14">
        <f>27+9</f>
        <v>36</v>
      </c>
    </row>
    <row r="41" spans="2:13" x14ac:dyDescent="0.3">
      <c r="B41" s="9"/>
      <c r="C41" s="9"/>
      <c r="D41" s="12" t="s">
        <v>31</v>
      </c>
      <c r="E41" s="4">
        <f>20+10+5+2</f>
        <v>37</v>
      </c>
      <c r="G41" s="9"/>
      <c r="H41" s="12" t="s">
        <v>65</v>
      </c>
      <c r="I41" s="14">
        <f>32+4+1</f>
        <v>37</v>
      </c>
      <c r="K41" s="9"/>
      <c r="L41" s="21" t="s">
        <v>98</v>
      </c>
      <c r="M41" s="14">
        <f>27+9+1</f>
        <v>37</v>
      </c>
    </row>
    <row r="42" spans="2:13" x14ac:dyDescent="0.3">
      <c r="D42" s="12" t="s">
        <v>32</v>
      </c>
      <c r="E42" s="4">
        <f>20+10+5+3</f>
        <v>38</v>
      </c>
      <c r="G42" s="9"/>
      <c r="H42" s="12" t="s">
        <v>66</v>
      </c>
      <c r="I42" s="14">
        <f>32+4+2</f>
        <v>38</v>
      </c>
      <c r="K42" s="9"/>
      <c r="L42" s="21" t="s">
        <v>99</v>
      </c>
      <c r="M42" s="14">
        <f>27+9+3-1</f>
        <v>38</v>
      </c>
    </row>
    <row r="43" spans="2:13" x14ac:dyDescent="0.3">
      <c r="D43" s="12" t="s">
        <v>33</v>
      </c>
      <c r="E43" s="4">
        <f>20+10+5+3+1</f>
        <v>39</v>
      </c>
      <c r="G43" s="9"/>
      <c r="H43" s="12" t="s">
        <v>67</v>
      </c>
      <c r="I43" s="14">
        <f>32+4+2+1</f>
        <v>39</v>
      </c>
      <c r="K43" s="9"/>
      <c r="L43" s="21" t="s">
        <v>100</v>
      </c>
      <c r="M43" s="14">
        <f>27+9+3</f>
        <v>39</v>
      </c>
    </row>
    <row r="44" spans="2:13" ht="15" thickBot="1" x14ac:dyDescent="0.35">
      <c r="D44" s="13" t="s">
        <v>34</v>
      </c>
      <c r="E44" s="5">
        <f>20+10+5+3+2</f>
        <v>40</v>
      </c>
      <c r="G44" s="9"/>
      <c r="H44" s="13" t="s">
        <v>68</v>
      </c>
      <c r="I44" s="15">
        <f>32+8</f>
        <v>40</v>
      </c>
      <c r="K44" s="9"/>
      <c r="L44" s="20" t="s">
        <v>101</v>
      </c>
      <c r="M44" s="15">
        <f>27+9+3+1</f>
        <v>40</v>
      </c>
    </row>
    <row r="45" spans="2:13" x14ac:dyDescent="0.3">
      <c r="K45" s="9"/>
    </row>
    <row r="46" spans="2:13" x14ac:dyDescent="0.3">
      <c r="K46" s="9"/>
    </row>
    <row r="47" spans="2:13" x14ac:dyDescent="0.3">
      <c r="K47" s="9"/>
    </row>
    <row r="48" spans="2:13" x14ac:dyDescent="0.3">
      <c r="K48" s="9"/>
    </row>
    <row r="49" spans="11:11" x14ac:dyDescent="0.3">
      <c r="K49" s="9"/>
    </row>
    <row r="50" spans="11:11" x14ac:dyDescent="0.3">
      <c r="K50" s="9"/>
    </row>
    <row r="51" spans="11:11" x14ac:dyDescent="0.3">
      <c r="K51" s="9"/>
    </row>
    <row r="52" spans="11:11" x14ac:dyDescent="0.3">
      <c r="K52" s="9"/>
    </row>
    <row r="53" spans="11:11" x14ac:dyDescent="0.3">
      <c r="K53" s="9"/>
    </row>
    <row r="54" spans="11:11" x14ac:dyDescent="0.3">
      <c r="K54" s="9"/>
    </row>
    <row r="55" spans="11:11" x14ac:dyDescent="0.3">
      <c r="K55" s="9"/>
    </row>
    <row r="56" spans="11:11" x14ac:dyDescent="0.3">
      <c r="K56" s="9"/>
    </row>
  </sheetData>
  <phoneticPr fontId="1" type="noConversion"/>
  <pageMargins left="0.7" right="0.7" top="0.75" bottom="0.75" header="0.3" footer="0.3"/>
  <pageSetup paperSize="9" orientation="portrait" r:id="rId1"/>
  <ignoredErrors>
    <ignoredError sqref="L9 L19 L21 L2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</dc:creator>
  <cp:lastModifiedBy>Karsten Enggaard</cp:lastModifiedBy>
  <dcterms:created xsi:type="dcterms:W3CDTF">2020-01-25T16:11:52Z</dcterms:created>
  <dcterms:modified xsi:type="dcterms:W3CDTF">2020-02-21T16:59:57Z</dcterms:modified>
</cp:coreProperties>
</file>